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-Carlos\BVGG\2026-Wintermeeting\Groepsinschrijvingen\"/>
    </mc:Choice>
  </mc:AlternateContent>
  <xr:revisionPtr revIDLastSave="0" documentId="13_ncr:1_{49CC0AD4-448F-402B-B85F-E70F3A0B25B8}" xr6:coauthVersionLast="47" xr6:coauthVersionMax="47" xr10:uidLastSave="{00000000-0000-0000-0000-000000000000}"/>
  <bookViews>
    <workbookView xWindow="38280" yWindow="-120" windowWidth="38640" windowHeight="21120" xr2:uid="{2A1AB82B-329C-4D2D-867E-B8D22E63DF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" l="1"/>
  <c r="Q42" i="1"/>
  <c r="P42" i="1"/>
  <c r="S41" i="1"/>
  <c r="Q41" i="1"/>
  <c r="R41" i="1" s="1"/>
  <c r="P41" i="1"/>
  <c r="S40" i="1"/>
  <c r="Q40" i="1"/>
  <c r="R40" i="1" s="1"/>
  <c r="P40" i="1"/>
  <c r="S39" i="1"/>
  <c r="R39" i="1"/>
  <c r="V39" i="1" s="1"/>
  <c r="Q39" i="1"/>
  <c r="P39" i="1"/>
  <c r="S38" i="1"/>
  <c r="R38" i="1"/>
  <c r="V38" i="1" s="1"/>
  <c r="Q38" i="1"/>
  <c r="P38" i="1"/>
  <c r="S37" i="1"/>
  <c r="R37" i="1"/>
  <c r="V37" i="1" s="1"/>
  <c r="Q37" i="1"/>
  <c r="P37" i="1"/>
  <c r="T36" i="1"/>
  <c r="S36" i="1"/>
  <c r="R36" i="1"/>
  <c r="V36" i="1" s="1"/>
  <c r="Q36" i="1"/>
  <c r="P36" i="1"/>
  <c r="S35" i="1"/>
  <c r="Q35" i="1"/>
  <c r="R35" i="1" s="1"/>
  <c r="P35" i="1"/>
  <c r="V34" i="1"/>
  <c r="U34" i="1"/>
  <c r="T34" i="1"/>
  <c r="S34" i="1"/>
  <c r="R34" i="1"/>
  <c r="Q34" i="1"/>
  <c r="P34" i="1"/>
  <c r="U33" i="1"/>
  <c r="T33" i="1"/>
  <c r="S33" i="1"/>
  <c r="R33" i="1"/>
  <c r="V33" i="1" s="1"/>
  <c r="Q33" i="1"/>
  <c r="P33" i="1"/>
  <c r="S32" i="1"/>
  <c r="Q32" i="1"/>
  <c r="R32" i="1" s="1"/>
  <c r="P32" i="1"/>
  <c r="V31" i="1"/>
  <c r="U31" i="1"/>
  <c r="T31" i="1"/>
  <c r="S31" i="1"/>
  <c r="R31" i="1"/>
  <c r="Q31" i="1"/>
  <c r="P31" i="1"/>
  <c r="V30" i="1"/>
  <c r="U30" i="1"/>
  <c r="T30" i="1"/>
  <c r="S30" i="1"/>
  <c r="R30" i="1"/>
  <c r="Q30" i="1"/>
  <c r="P30" i="1"/>
  <c r="S29" i="1"/>
  <c r="R29" i="1"/>
  <c r="V29" i="1" s="1"/>
  <c r="Q29" i="1"/>
  <c r="P29" i="1"/>
  <c r="S28" i="1"/>
  <c r="Q28" i="1"/>
  <c r="R28" i="1" s="1"/>
  <c r="P28" i="1"/>
  <c r="S27" i="1"/>
  <c r="Q27" i="1"/>
  <c r="R27" i="1" s="1"/>
  <c r="P27" i="1"/>
  <c r="S26" i="1"/>
  <c r="Q26" i="1"/>
  <c r="R26" i="1" s="1"/>
  <c r="P26" i="1"/>
  <c r="S25" i="1"/>
  <c r="Q25" i="1"/>
  <c r="R25" i="1" s="1"/>
  <c r="P25" i="1"/>
  <c r="S24" i="1"/>
  <c r="Q24" i="1"/>
  <c r="R24" i="1" s="1"/>
  <c r="P24" i="1"/>
  <c r="S23" i="1"/>
  <c r="P23" i="1"/>
  <c r="Q23" i="1"/>
  <c r="R42" i="1" l="1"/>
  <c r="V24" i="1"/>
  <c r="U24" i="1"/>
  <c r="T24" i="1"/>
  <c r="U25" i="1"/>
  <c r="T25" i="1"/>
  <c r="V25" i="1"/>
  <c r="V26" i="1"/>
  <c r="U26" i="1"/>
  <c r="T26" i="1"/>
  <c r="V35" i="1"/>
  <c r="T35" i="1"/>
  <c r="H35" i="1" s="1"/>
  <c r="K35" i="1" s="1"/>
  <c r="J35" i="1" s="1"/>
  <c r="U35" i="1"/>
  <c r="U40" i="1"/>
  <c r="V40" i="1"/>
  <c r="T40" i="1"/>
  <c r="H40" i="1" s="1"/>
  <c r="K40" i="1" s="1"/>
  <c r="J40" i="1" s="1"/>
  <c r="V27" i="1"/>
  <c r="U27" i="1"/>
  <c r="T27" i="1"/>
  <c r="H27" i="1" s="1"/>
  <c r="K27" i="1" s="1"/>
  <c r="J27" i="1" s="1"/>
  <c r="T28" i="1"/>
  <c r="H28" i="1" s="1"/>
  <c r="K28" i="1" s="1"/>
  <c r="J28" i="1" s="1"/>
  <c r="U28" i="1"/>
  <c r="V28" i="1"/>
  <c r="V41" i="1"/>
  <c r="U41" i="1"/>
  <c r="T41" i="1"/>
  <c r="U32" i="1"/>
  <c r="V32" i="1"/>
  <c r="T32" i="1"/>
  <c r="V42" i="1"/>
  <c r="U42" i="1"/>
  <c r="T42" i="1"/>
  <c r="H42" i="1" s="1"/>
  <c r="K42" i="1" s="1"/>
  <c r="J42" i="1" s="1"/>
  <c r="T29" i="1"/>
  <c r="H29" i="1" s="1"/>
  <c r="K29" i="1" s="1"/>
  <c r="J29" i="1" s="1"/>
  <c r="U29" i="1"/>
  <c r="T38" i="1"/>
  <c r="H38" i="1" s="1"/>
  <c r="K38" i="1" s="1"/>
  <c r="J38" i="1" s="1"/>
  <c r="U37" i="1"/>
  <c r="U38" i="1"/>
  <c r="T37" i="1"/>
  <c r="H37" i="1" s="1"/>
  <c r="K37" i="1" s="1"/>
  <c r="J37" i="1" s="1"/>
  <c r="U36" i="1"/>
  <c r="T39" i="1"/>
  <c r="H39" i="1" s="1"/>
  <c r="K39" i="1" s="1"/>
  <c r="J39" i="1" s="1"/>
  <c r="U39" i="1"/>
  <c r="R23" i="1"/>
  <c r="V23" i="1" s="1"/>
  <c r="H41" i="1"/>
  <c r="K41" i="1" s="1"/>
  <c r="J41" i="1" s="1"/>
  <c r="H34" i="1"/>
  <c r="K34" i="1" s="1"/>
  <c r="J34" i="1" s="1"/>
  <c r="H30" i="1"/>
  <c r="K30" i="1" s="1"/>
  <c r="J30" i="1" s="1"/>
  <c r="H25" i="1"/>
  <c r="K25" i="1" s="1"/>
  <c r="J25" i="1" s="1"/>
  <c r="H24" i="1"/>
  <c r="K24" i="1" s="1"/>
  <c r="J24" i="1" s="1"/>
  <c r="H32" i="1"/>
  <c r="K32" i="1" s="1"/>
  <c r="J32" i="1" s="1"/>
  <c r="H36" i="1"/>
  <c r="K36" i="1" s="1"/>
  <c r="J36" i="1" s="1"/>
  <c r="H33" i="1"/>
  <c r="K33" i="1" s="1"/>
  <c r="J33" i="1" s="1"/>
  <c r="H26" i="1"/>
  <c r="K26" i="1" s="1"/>
  <c r="J26" i="1" s="1"/>
  <c r="H31" i="1"/>
  <c r="K31" i="1" s="1"/>
  <c r="J31" i="1" s="1"/>
  <c r="T23" i="1" l="1"/>
  <c r="U23" i="1"/>
  <c r="H23" i="1" l="1"/>
  <c r="K23" i="1" s="1"/>
  <c r="J23" i="1" s="1"/>
  <c r="I46" i="1" l="1"/>
  <c r="I44" i="1" s="1"/>
  <c r="I45" i="1" s="1"/>
</calcChain>
</file>

<file path=xl/sharedStrings.xml><?xml version="1.0" encoding="utf-8"?>
<sst xmlns="http://schemas.openxmlformats.org/spreadsheetml/2006/main" count="138" uniqueCount="72">
  <si>
    <t>Voornaam</t>
  </si>
  <si>
    <t>RIZIV</t>
  </si>
  <si>
    <t>Diner</t>
  </si>
  <si>
    <t>Symposium</t>
  </si>
  <si>
    <t>Lid</t>
  </si>
  <si>
    <t>5-Student</t>
  </si>
  <si>
    <t>Prijs congres</t>
  </si>
  <si>
    <t>0-Select</t>
  </si>
  <si>
    <t>Prijs/pers</t>
  </si>
  <si>
    <t>0-Geen</t>
  </si>
  <si>
    <t>1-Wel</t>
  </si>
  <si>
    <t>cat</t>
  </si>
  <si>
    <t>Naam Deelnemer</t>
  </si>
  <si>
    <t>4-Zorgverlener, onderzoeker, andere</t>
  </si>
  <si>
    <t>1-Arts vrij &amp; za</t>
  </si>
  <si>
    <t>4-Onderzoeker</t>
  </si>
  <si>
    <t>4-andere</t>
  </si>
  <si>
    <t>4-Zorgverlener</t>
  </si>
  <si>
    <t>2-Arts enkel vrij</t>
  </si>
  <si>
    <t>3-Arts enkel za</t>
  </si>
  <si>
    <t>Totaal bedrag inlclusief BTW</t>
  </si>
  <si>
    <t>BTW</t>
  </si>
  <si>
    <t>Bedrag zonder btw</t>
  </si>
  <si>
    <t>Organisatie/Bedrijf/Groep:</t>
  </si>
  <si>
    <t>Contactpersoon:</t>
  </si>
  <si>
    <t>Telefoon Contactpersoon:</t>
  </si>
  <si>
    <t>Email Contactpersoon:</t>
  </si>
  <si>
    <t>Datum aanvraag:</t>
  </si>
  <si>
    <t>Geen Lid</t>
  </si>
  <si>
    <t>2-Arts enkel vrijdag 20/3</t>
  </si>
  <si>
    <t>5-Student (geen PhD)</t>
  </si>
  <si>
    <t>6-ASO inclusief diner - u wordt verwacht</t>
  </si>
  <si>
    <t>7-ASO verontschuldigd diner 20/3</t>
  </si>
  <si>
    <t>1-Arts volledig symposium (vrij &amp; za)</t>
  </si>
  <si>
    <t>- Diner vrijdag 20/3</t>
  </si>
  <si>
    <t>Afdeling:</t>
  </si>
  <si>
    <t>Prijzen incl. BTW</t>
  </si>
  <si>
    <t>Nota:</t>
  </si>
  <si>
    <t>Land:</t>
  </si>
  <si>
    <t>Postnummer + gemeente:</t>
  </si>
  <si>
    <t>Straat + nr + bus:</t>
  </si>
  <si>
    <t>Muziekcentrum De Bijloke Gent</t>
  </si>
  <si>
    <t>Société Belge de Gérontologie et de Gériatrie ASBL</t>
  </si>
  <si>
    <t>Rue de Gaillarmont 600</t>
  </si>
  <si>
    <t>4032 Liège</t>
  </si>
  <si>
    <t>BE 0408.687.526</t>
  </si>
  <si>
    <t>Kantelmomenten in het leven van ouderen</t>
  </si>
  <si>
    <t>Groepsregistratie</t>
  </si>
  <si>
    <t>49ste Wintermeeting  20 &amp; 21 maart 2026</t>
  </si>
  <si>
    <t>Selecteer</t>
  </si>
  <si>
    <t>info@geriatrie.be</t>
  </si>
  <si>
    <t>0- Wenst geen factuur</t>
  </si>
  <si>
    <t>1- Wenst een factuur</t>
  </si>
  <si>
    <t>Select</t>
  </si>
  <si>
    <t xml:space="preserve">Factuur ? </t>
  </si>
  <si>
    <t xml:space="preserve">(optioneel) BTW  nr: </t>
  </si>
  <si>
    <r>
      <t xml:space="preserve">Het totale bedrag kan steeds worden overgeschreven naar onze VZW BVGG:
IBAN </t>
    </r>
    <r>
      <rPr>
        <b/>
        <sz val="11"/>
        <color theme="1"/>
        <rFont val="Calibri"/>
        <family val="2"/>
        <scheme val="minor"/>
      </rPr>
      <t>BE98 2100 6671 1093</t>
    </r>
    <r>
      <rPr>
        <sz val="11"/>
        <color theme="1"/>
        <rFont val="Calibri"/>
        <family val="2"/>
        <scheme val="minor"/>
      </rPr>
      <t xml:space="preserve">  / BIC: GEBABEBB 
Met mededeling: </t>
    </r>
    <r>
      <rPr>
        <b/>
        <sz val="11"/>
        <color theme="1"/>
        <rFont val="Calibri"/>
        <family val="2"/>
        <scheme val="minor"/>
      </rPr>
      <t>49WM - datum aanvraag -organisatie</t>
    </r>
  </si>
  <si>
    <t>- Nieuw: de middaglunch op vrijdag is inbegrepen in de registratie prijs.</t>
  </si>
  <si>
    <t>0-Geen Lid</t>
  </si>
  <si>
    <t>1-Lid - 2026</t>
  </si>
  <si>
    <t>Lid - 2026</t>
  </si>
  <si>
    <t>6-7 -ASO</t>
  </si>
  <si>
    <t>catb</t>
  </si>
  <si>
    <t>Diner-prijs</t>
  </si>
  <si>
    <t>&lt;- Selecteer</t>
  </si>
  <si>
    <t>Stuur dit formulier op naar pdf of excel:</t>
  </si>
  <si>
    <t>- Het diner voor ASO wordt aangeboden door de BVGG - symbolische bijdrage €0.25</t>
  </si>
  <si>
    <t>Gegevens van de inschrijvende organisatie</t>
  </si>
  <si>
    <t>Tarieven</t>
  </si>
  <si>
    <t>Registratie is pas definitief na betaling. - Alle prijzen zijn inclusief BTW</t>
  </si>
  <si>
    <t>3-Arts enkel zaterdag 21/3</t>
  </si>
  <si>
    <t>E-mail deelnemer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</si>
</sst>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23E4F"/>
      <name val="Calibri"/>
      <family val="2"/>
      <scheme val="minor"/>
    </font>
    <font>
      <sz val="12"/>
      <color rgb="FF2E74B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2F74D1"/>
      <name val="Calibri"/>
      <family val="2"/>
      <scheme val="minor"/>
    </font>
    <font>
      <b/>
      <sz val="22"/>
      <color rgb="FFD12F2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396F"/>
      <name val="Calibri"/>
      <family val="2"/>
      <scheme val="minor"/>
    </font>
    <font>
      <b/>
      <sz val="24"/>
      <color rgb="FF45459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E7FA"/>
        <bgColor indexed="64"/>
      </patternFill>
    </fill>
    <fill>
      <patternFill patternType="solid">
        <fgColor rgb="FFFAD8D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2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164" fontId="0" fillId="0" borderId="2" xfId="0" applyNumberFormat="1" applyBorder="1"/>
    <xf numFmtId="0" fontId="0" fillId="0" borderId="6" xfId="0" applyBorder="1" applyAlignment="1">
      <alignment horizontal="right" vertical="top"/>
    </xf>
    <xf numFmtId="0" fontId="0" fillId="0" borderId="8" xfId="0" applyBorder="1" applyAlignment="1">
      <alignment horizontal="right" vertical="top" wrapText="1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5" xfId="0" applyBorder="1"/>
    <xf numFmtId="0" fontId="0" fillId="0" borderId="8" xfId="0" applyBorder="1"/>
    <xf numFmtId="164" fontId="0" fillId="0" borderId="9" xfId="0" applyNumberFormat="1" applyBorder="1"/>
    <xf numFmtId="0" fontId="2" fillId="0" borderId="0" xfId="0" applyFont="1" applyAlignment="1">
      <alignment horizontal="right" vertical="top"/>
    </xf>
    <xf numFmtId="9" fontId="0" fillId="0" borderId="0" xfId="1" applyFont="1" applyBorder="1"/>
    <xf numFmtId="0" fontId="2" fillId="0" borderId="14" xfId="0" applyFont="1" applyBorder="1"/>
    <xf numFmtId="0" fontId="0" fillId="0" borderId="6" xfId="0" applyBorder="1"/>
    <xf numFmtId="164" fontId="0" fillId="0" borderId="22" xfId="0" applyNumberFormat="1" applyBorder="1"/>
    <xf numFmtId="164" fontId="0" fillId="0" borderId="7" xfId="0" applyNumberFormat="1" applyBorder="1"/>
    <xf numFmtId="0" fontId="0" fillId="0" borderId="10" xfId="0" applyBorder="1"/>
    <xf numFmtId="164" fontId="0" fillId="0" borderId="23" xfId="0" applyNumberFormat="1" applyBorder="1"/>
    <xf numFmtId="164" fontId="0" fillId="0" borderId="11" xfId="0" applyNumberFormat="1" applyBorder="1"/>
    <xf numFmtId="0" fontId="0" fillId="0" borderId="1" xfId="0" applyBorder="1" applyAlignment="1">
      <alignment horizontal="right" vertical="top"/>
    </xf>
    <xf numFmtId="0" fontId="0" fillId="3" borderId="15" xfId="0" applyFill="1" applyBorder="1"/>
    <xf numFmtId="0" fontId="0" fillId="3" borderId="17" xfId="0" applyFill="1" applyBorder="1"/>
    <xf numFmtId="0" fontId="12" fillId="3" borderId="5" xfId="2" applyFont="1" applyFill="1" applyBorder="1"/>
    <xf numFmtId="0" fontId="0" fillId="0" borderId="0" xfId="0" quotePrefix="1" applyAlignment="1">
      <alignment vertical="top" wrapText="1"/>
    </xf>
    <xf numFmtId="164" fontId="0" fillId="0" borderId="26" xfId="0" applyNumberFormat="1" applyBorder="1"/>
    <xf numFmtId="0" fontId="0" fillId="0" borderId="26" xfId="0" applyBorder="1"/>
    <xf numFmtId="164" fontId="0" fillId="0" borderId="27" xfId="0" applyNumberFormat="1" applyBorder="1"/>
    <xf numFmtId="164" fontId="0" fillId="0" borderId="31" xfId="0" applyNumberFormat="1" applyBorder="1"/>
    <xf numFmtId="0" fontId="2" fillId="0" borderId="3" xfId="0" applyFont="1" applyBorder="1" applyAlignment="1">
      <alignment horizontal="center" vertical="top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3" fillId="0" borderId="0" xfId="0" applyFont="1" applyAlignment="1">
      <alignment horizontal="center" vertical="center"/>
    </xf>
    <xf numFmtId="0" fontId="2" fillId="0" borderId="24" xfId="0" applyFont="1" applyBorder="1"/>
    <xf numFmtId="0" fontId="0" fillId="0" borderId="37" xfId="0" applyBorder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0" fillId="0" borderId="20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0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164" fontId="0" fillId="0" borderId="33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0" borderId="33" xfId="0" quotePrefix="1" applyBorder="1" applyAlignment="1">
      <alignment horizontal="left" vertical="top"/>
    </xf>
    <xf numFmtId="0" fontId="0" fillId="0" borderId="34" xfId="0" quotePrefix="1" applyBorder="1" applyAlignment="1">
      <alignment horizontal="left" vertical="top"/>
    </xf>
    <xf numFmtId="0" fontId="0" fillId="0" borderId="35" xfId="0" quotePrefix="1" applyBorder="1" applyAlignment="1">
      <alignment horizontal="left" vertical="top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5" xfId="0" quotePrefix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16" xfId="0" quotePrefix="1" applyBorder="1" applyAlignment="1">
      <alignment horizontal="left" vertical="top"/>
    </xf>
    <xf numFmtId="0" fontId="0" fillId="0" borderId="17" xfId="0" quotePrefix="1" applyBorder="1" applyAlignment="1">
      <alignment horizontal="left" vertical="top" wrapText="1"/>
    </xf>
    <xf numFmtId="0" fontId="0" fillId="0" borderId="18" xfId="0" quotePrefix="1" applyBorder="1" applyAlignment="1">
      <alignment horizontal="left" vertical="top" wrapText="1"/>
    </xf>
    <xf numFmtId="0" fontId="0" fillId="0" borderId="19" xfId="0" quotePrefix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right" vertical="top"/>
    </xf>
    <xf numFmtId="164" fontId="2" fillId="0" borderId="16" xfId="1" applyNumberFormat="1" applyFont="1" applyBorder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2" fillId="0" borderId="16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6" xfId="0" applyFill="1" applyBorder="1" applyAlignment="1" applyProtection="1">
      <alignment horizontal="left"/>
      <protection locked="0"/>
    </xf>
    <xf numFmtId="0" fontId="0" fillId="2" borderId="39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AD8D8"/>
      <color rgb="FFD8E7FA"/>
      <color rgb="FFD12F2F"/>
      <color rgb="FF944545"/>
      <color rgb="FF2F74D1"/>
      <color rgb="FF454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1085851</xdr:colOff>
      <xdr:row>2</xdr:row>
      <xdr:rowOff>103807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B002659-8A36-AD9B-69DD-5EB882742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0"/>
          <a:ext cx="5067300" cy="776419"/>
        </a:xfrm>
        <a:prstGeom prst="rect">
          <a:avLst/>
        </a:prstGeom>
      </xdr:spPr>
    </xdr:pic>
    <xdr:clientData/>
  </xdr:twoCellAnchor>
  <xdr:twoCellAnchor editAs="oneCell">
    <xdr:from>
      <xdr:col>6</xdr:col>
      <xdr:colOff>1461240</xdr:colOff>
      <xdr:row>0</xdr:row>
      <xdr:rowOff>1</xdr:rowOff>
    </xdr:from>
    <xdr:to>
      <xdr:col>10</xdr:col>
      <xdr:colOff>188688</xdr:colOff>
      <xdr:row>3</xdr:row>
      <xdr:rowOff>131886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FE68F1-4BE3-0AEF-E893-EE48CA9F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4259" y="1"/>
          <a:ext cx="2298591" cy="1062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eriatr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AD76-32A6-4F42-888D-C43F7905AF71}">
  <dimension ref="A1:Z69"/>
  <sheetViews>
    <sheetView tabSelected="1" topLeftCell="A4" zoomScale="130" zoomScaleNormal="130" workbookViewId="0">
      <selection activeCell="D23" sqref="D23"/>
    </sheetView>
  </sheetViews>
  <sheetFormatPr defaultRowHeight="15" x14ac:dyDescent="0.25"/>
  <cols>
    <col min="1" max="1" width="4.7109375" customWidth="1"/>
    <col min="2" max="2" width="18.5703125" customWidth="1"/>
    <col min="3" max="3" width="36.42578125" customWidth="1"/>
    <col min="4" max="4" width="46.140625" customWidth="1"/>
    <col min="5" max="5" width="23" customWidth="1"/>
    <col min="6" max="6" width="13.5703125" customWidth="1"/>
    <col min="7" max="7" width="16.42578125" customWidth="1"/>
    <col min="8" max="8" width="12.7109375" customWidth="1"/>
    <col min="9" max="10" width="9.42578125" customWidth="1"/>
    <col min="11" max="11" width="11" customWidth="1"/>
    <col min="12" max="26" width="9.140625" hidden="1" customWidth="1"/>
  </cols>
  <sheetData>
    <row r="1" spans="2:11" ht="21" x14ac:dyDescent="0.25">
      <c r="E1" s="8" t="s">
        <v>47</v>
      </c>
    </row>
    <row r="2" spans="2:11" ht="31.5" x14ac:dyDescent="0.25">
      <c r="E2" s="49" t="s">
        <v>48</v>
      </c>
    </row>
    <row r="3" spans="2:11" ht="21" x14ac:dyDescent="0.25">
      <c r="E3" s="9" t="s">
        <v>41</v>
      </c>
    </row>
    <row r="4" spans="2:11" ht="28.5" x14ac:dyDescent="0.25">
      <c r="B4" s="4" t="s">
        <v>42</v>
      </c>
      <c r="E4" s="10" t="s">
        <v>46</v>
      </c>
    </row>
    <row r="5" spans="2:11" ht="15.75" x14ac:dyDescent="0.25">
      <c r="B5" s="5" t="s">
        <v>43</v>
      </c>
    </row>
    <row r="6" spans="2:11" ht="16.5" thickBot="1" x14ac:dyDescent="0.3">
      <c r="B6" s="5" t="s">
        <v>44</v>
      </c>
    </row>
    <row r="7" spans="2:11" ht="16.5" thickBot="1" x14ac:dyDescent="0.3">
      <c r="B7" s="6" t="s">
        <v>45</v>
      </c>
      <c r="F7" s="65" t="s">
        <v>68</v>
      </c>
      <c r="G7" s="66"/>
      <c r="H7" s="66"/>
      <c r="I7" s="67"/>
      <c r="J7" s="71" t="s">
        <v>36</v>
      </c>
      <c r="K7" s="72"/>
    </row>
    <row r="8" spans="2:11" ht="15.75" thickBot="1" x14ac:dyDescent="0.3">
      <c r="F8" s="68"/>
      <c r="G8" s="69"/>
      <c r="H8" s="69"/>
      <c r="I8" s="70"/>
      <c r="J8" s="41" t="s">
        <v>4</v>
      </c>
      <c r="K8" s="41" t="s">
        <v>28</v>
      </c>
    </row>
    <row r="9" spans="2:11" ht="16.5" thickBot="1" x14ac:dyDescent="0.3">
      <c r="B9" s="7"/>
      <c r="D9" s="11" t="s">
        <v>67</v>
      </c>
      <c r="F9" s="73" t="s">
        <v>33</v>
      </c>
      <c r="G9" s="74"/>
      <c r="H9" s="74"/>
      <c r="I9" s="75"/>
      <c r="J9" s="39">
        <v>190</v>
      </c>
      <c r="K9" s="39">
        <v>290</v>
      </c>
    </row>
    <row r="10" spans="2:11" x14ac:dyDescent="0.25">
      <c r="C10" s="15" t="s">
        <v>23</v>
      </c>
      <c r="D10" s="42"/>
      <c r="F10" s="54" t="s">
        <v>29</v>
      </c>
      <c r="G10" s="55"/>
      <c r="H10" s="55"/>
      <c r="I10" s="56"/>
      <c r="J10" s="37">
        <v>175</v>
      </c>
      <c r="K10" s="37">
        <v>225</v>
      </c>
    </row>
    <row r="11" spans="2:11" x14ac:dyDescent="0.25">
      <c r="C11" s="16" t="s">
        <v>35</v>
      </c>
      <c r="D11" s="43"/>
      <c r="F11" s="54" t="s">
        <v>70</v>
      </c>
      <c r="G11" s="55"/>
      <c r="H11" s="55"/>
      <c r="I11" s="56"/>
      <c r="J11" s="40">
        <v>100</v>
      </c>
      <c r="K11" s="40">
        <v>150</v>
      </c>
    </row>
    <row r="12" spans="2:11" ht="15" customHeight="1" x14ac:dyDescent="0.25">
      <c r="C12" s="17" t="s">
        <v>55</v>
      </c>
      <c r="D12" s="43"/>
      <c r="F12" s="54" t="s">
        <v>13</v>
      </c>
      <c r="G12" s="55"/>
      <c r="H12" s="55"/>
      <c r="I12" s="56"/>
      <c r="J12" s="37">
        <v>80</v>
      </c>
      <c r="K12" s="37">
        <v>115</v>
      </c>
    </row>
    <row r="13" spans="2:11" x14ac:dyDescent="0.25">
      <c r="C13" s="18" t="s">
        <v>40</v>
      </c>
      <c r="D13" s="43"/>
      <c r="F13" s="54" t="s">
        <v>30</v>
      </c>
      <c r="G13" s="55"/>
      <c r="H13" s="55"/>
      <c r="I13" s="56"/>
      <c r="J13" s="40">
        <v>55</v>
      </c>
      <c r="K13" s="40">
        <v>55</v>
      </c>
    </row>
    <row r="14" spans="2:11" x14ac:dyDescent="0.25">
      <c r="C14" s="18" t="s">
        <v>39</v>
      </c>
      <c r="D14" s="43"/>
      <c r="F14" s="54" t="s">
        <v>31</v>
      </c>
      <c r="G14" s="55"/>
      <c r="H14" s="55"/>
      <c r="I14" s="56"/>
      <c r="J14" s="37">
        <v>100</v>
      </c>
      <c r="K14" s="37">
        <v>100</v>
      </c>
    </row>
    <row r="15" spans="2:11" x14ac:dyDescent="0.25">
      <c r="C15" s="18" t="s">
        <v>38</v>
      </c>
      <c r="D15" s="43"/>
      <c r="F15" s="54" t="s">
        <v>32</v>
      </c>
      <c r="G15" s="55"/>
      <c r="H15" s="55"/>
      <c r="I15" s="56"/>
      <c r="J15" s="40">
        <v>99.75</v>
      </c>
      <c r="K15" s="40">
        <v>99.75</v>
      </c>
    </row>
    <row r="16" spans="2:11" ht="18" customHeight="1" x14ac:dyDescent="0.25">
      <c r="C16" s="17" t="s">
        <v>24</v>
      </c>
      <c r="D16" s="43"/>
      <c r="F16" s="57"/>
      <c r="G16" s="58"/>
      <c r="H16" s="58"/>
      <c r="I16" s="59"/>
      <c r="J16" s="38"/>
      <c r="K16" s="38"/>
    </row>
    <row r="17" spans="1:22" ht="15.75" thickBot="1" x14ac:dyDescent="0.3">
      <c r="C17" s="17" t="s">
        <v>25</v>
      </c>
      <c r="D17" s="43"/>
      <c r="F17" s="62" t="s">
        <v>34</v>
      </c>
      <c r="G17" s="63"/>
      <c r="H17" s="63"/>
      <c r="I17" s="64"/>
      <c r="J17" s="60">
        <v>80</v>
      </c>
      <c r="K17" s="61"/>
      <c r="U17" t="s">
        <v>2</v>
      </c>
      <c r="V17">
        <v>80</v>
      </c>
    </row>
    <row r="18" spans="1:22" x14ac:dyDescent="0.25">
      <c r="C18" s="17" t="s">
        <v>26</v>
      </c>
      <c r="D18" s="43"/>
      <c r="F18" s="76" t="s">
        <v>66</v>
      </c>
      <c r="G18" s="77"/>
      <c r="H18" s="77"/>
      <c r="I18" s="77"/>
      <c r="J18" s="77"/>
      <c r="K18" s="78"/>
    </row>
    <row r="19" spans="1:22" ht="15" customHeight="1" thickBot="1" x14ac:dyDescent="0.3">
      <c r="C19" s="19" t="s">
        <v>27</v>
      </c>
      <c r="D19" s="44"/>
      <c r="F19" s="79" t="s">
        <v>57</v>
      </c>
      <c r="G19" s="80"/>
      <c r="H19" s="80"/>
      <c r="I19" s="80"/>
      <c r="J19" s="80"/>
      <c r="K19" s="81"/>
    </row>
    <row r="20" spans="1:22" ht="15.75" thickBot="1" x14ac:dyDescent="0.3">
      <c r="C20" s="32" t="s">
        <v>54</v>
      </c>
      <c r="D20" s="45" t="s">
        <v>52</v>
      </c>
      <c r="E20" s="53" t="s">
        <v>64</v>
      </c>
      <c r="G20" s="36"/>
      <c r="H20" s="36"/>
      <c r="I20" s="36"/>
      <c r="J20" s="36"/>
      <c r="K20" s="36"/>
    </row>
    <row r="21" spans="1:22" ht="15.75" thickBot="1" x14ac:dyDescent="0.3">
      <c r="A21" s="3"/>
      <c r="B21" s="3"/>
      <c r="C21" s="3"/>
      <c r="E21" s="2"/>
      <c r="F21" s="52" t="s">
        <v>49</v>
      </c>
      <c r="G21" s="52" t="s">
        <v>49</v>
      </c>
      <c r="H21" s="2"/>
      <c r="I21" s="53" t="s">
        <v>49</v>
      </c>
      <c r="J21" s="11"/>
    </row>
    <row r="22" spans="1:22" ht="15.75" thickBot="1" x14ac:dyDescent="0.3">
      <c r="B22" s="13" t="s">
        <v>0</v>
      </c>
      <c r="C22" s="13" t="s">
        <v>12</v>
      </c>
      <c r="D22" s="13" t="s">
        <v>71</v>
      </c>
      <c r="E22" s="13" t="s">
        <v>1</v>
      </c>
      <c r="F22" s="13" t="s">
        <v>60</v>
      </c>
      <c r="G22" s="13" t="s">
        <v>3</v>
      </c>
      <c r="H22" s="13" t="s">
        <v>6</v>
      </c>
      <c r="I22" s="50" t="s">
        <v>2</v>
      </c>
      <c r="J22" s="12" t="s">
        <v>63</v>
      </c>
      <c r="K22" s="25" t="s">
        <v>8</v>
      </c>
      <c r="P22" t="s">
        <v>4</v>
      </c>
      <c r="Q22" t="s">
        <v>11</v>
      </c>
      <c r="R22" t="s">
        <v>62</v>
      </c>
      <c r="S22" t="s">
        <v>2</v>
      </c>
    </row>
    <row r="23" spans="1:22" x14ac:dyDescent="0.25">
      <c r="A23" s="26">
        <v>1</v>
      </c>
      <c r="B23" s="46"/>
      <c r="C23" s="46"/>
      <c r="D23" s="46"/>
      <c r="E23" s="46"/>
      <c r="F23" s="46" t="s">
        <v>58</v>
      </c>
      <c r="G23" s="46" t="s">
        <v>7</v>
      </c>
      <c r="H23" s="27">
        <f>IF(0=P23,T23,U23)</f>
        <v>0</v>
      </c>
      <c r="I23" s="46" t="s">
        <v>9</v>
      </c>
      <c r="J23" s="27">
        <f>K23-H23</f>
        <v>0</v>
      </c>
      <c r="K23" s="28">
        <f>H23+IF(S23=1,V23,0)</f>
        <v>0</v>
      </c>
      <c r="P23">
        <f>VALUE(LEFT(F23,1))</f>
        <v>0</v>
      </c>
      <c r="Q23">
        <f>VALUE(LEFT(G23,1))</f>
        <v>0</v>
      </c>
      <c r="R23">
        <f>IF(Q23&lt;6,Q23,IF(S23=1,6,7))</f>
        <v>0</v>
      </c>
      <c r="S23">
        <f>VALUE(LEFT(I23,1))</f>
        <v>0</v>
      </c>
      <c r="T23">
        <f>VLOOKUP(R23,$V$58:$X$65,2)</f>
        <v>0</v>
      </c>
      <c r="U23">
        <f>VLOOKUP(R23,$V$58:$X$65,3)</f>
        <v>0</v>
      </c>
      <c r="V23">
        <f>VLOOKUP(R23,$V$58:$Y$65,4)</f>
        <v>0</v>
      </c>
    </row>
    <row r="24" spans="1:22" x14ac:dyDescent="0.25">
      <c r="A24" s="21">
        <v>2</v>
      </c>
      <c r="B24" s="47"/>
      <c r="C24" s="47"/>
      <c r="D24" s="47"/>
      <c r="E24" s="47"/>
      <c r="F24" s="47" t="s">
        <v>58</v>
      </c>
      <c r="G24" s="47" t="s">
        <v>7</v>
      </c>
      <c r="H24" s="14">
        <f t="shared" ref="H24:H37" si="0">IF(0=P24,T24,U24)</f>
        <v>0</v>
      </c>
      <c r="I24" s="47" t="s">
        <v>9</v>
      </c>
      <c r="J24" s="14">
        <f t="shared" ref="J24:J42" si="1">K24-H24</f>
        <v>0</v>
      </c>
      <c r="K24" s="22">
        <f t="shared" ref="K24:K37" si="2">H24+IF(S24=1,V24,0)</f>
        <v>0</v>
      </c>
      <c r="P24">
        <f t="shared" ref="P24:P42" si="3">VALUE(LEFT(F24,1))</f>
        <v>0</v>
      </c>
      <c r="Q24">
        <f t="shared" ref="Q24:Q42" si="4">VALUE(LEFT(G24,1))</f>
        <v>0</v>
      </c>
      <c r="R24">
        <f t="shared" ref="R24:R42" si="5">IF(Q24&lt;6,Q24,IF(S24=1,6,7))</f>
        <v>0</v>
      </c>
      <c r="S24">
        <f t="shared" ref="S24:S42" si="6">VALUE(LEFT(I24,1))</f>
        <v>0</v>
      </c>
      <c r="T24">
        <f t="shared" ref="T24:T42" si="7">VLOOKUP(R24,$V$58:$X$65,2)</f>
        <v>0</v>
      </c>
      <c r="U24">
        <f t="shared" ref="U24:U42" si="8">VLOOKUP(R24,$V$58:$X$65,3)</f>
        <v>0</v>
      </c>
      <c r="V24">
        <f t="shared" ref="V24:V42" si="9">VLOOKUP(R24,$V$58:$Y$65,4)</f>
        <v>0</v>
      </c>
    </row>
    <row r="25" spans="1:22" x14ac:dyDescent="0.25">
      <c r="A25" s="21">
        <v>3</v>
      </c>
      <c r="B25" s="47"/>
      <c r="C25" s="47"/>
      <c r="D25" s="47"/>
      <c r="E25" s="47"/>
      <c r="F25" s="47" t="s">
        <v>58</v>
      </c>
      <c r="G25" s="47" t="s">
        <v>7</v>
      </c>
      <c r="H25" s="14">
        <f t="shared" si="0"/>
        <v>0</v>
      </c>
      <c r="I25" s="47" t="s">
        <v>9</v>
      </c>
      <c r="J25" s="14">
        <f t="shared" si="1"/>
        <v>0</v>
      </c>
      <c r="K25" s="22">
        <f t="shared" si="2"/>
        <v>0</v>
      </c>
      <c r="P25">
        <f t="shared" si="3"/>
        <v>0</v>
      </c>
      <c r="Q25">
        <f t="shared" si="4"/>
        <v>0</v>
      </c>
      <c r="R25">
        <f t="shared" si="5"/>
        <v>0</v>
      </c>
      <c r="S25">
        <f t="shared" si="6"/>
        <v>0</v>
      </c>
      <c r="T25">
        <f t="shared" si="7"/>
        <v>0</v>
      </c>
      <c r="U25">
        <f t="shared" si="8"/>
        <v>0</v>
      </c>
      <c r="V25">
        <f t="shared" si="9"/>
        <v>0</v>
      </c>
    </row>
    <row r="26" spans="1:22" x14ac:dyDescent="0.25">
      <c r="A26" s="21">
        <v>4</v>
      </c>
      <c r="B26" s="47"/>
      <c r="C26" s="47"/>
      <c r="D26" s="47"/>
      <c r="E26" s="47"/>
      <c r="F26" s="47" t="s">
        <v>58</v>
      </c>
      <c r="G26" s="47" t="s">
        <v>7</v>
      </c>
      <c r="H26" s="14">
        <f t="shared" si="0"/>
        <v>0</v>
      </c>
      <c r="I26" s="47" t="s">
        <v>9</v>
      </c>
      <c r="J26" s="14">
        <f t="shared" si="1"/>
        <v>0</v>
      </c>
      <c r="K26" s="22">
        <f t="shared" si="2"/>
        <v>0</v>
      </c>
      <c r="P26">
        <f t="shared" si="3"/>
        <v>0</v>
      </c>
      <c r="Q26">
        <f t="shared" si="4"/>
        <v>0</v>
      </c>
      <c r="R26">
        <f t="shared" si="5"/>
        <v>0</v>
      </c>
      <c r="S26">
        <f t="shared" si="6"/>
        <v>0</v>
      </c>
      <c r="T26">
        <f t="shared" si="7"/>
        <v>0</v>
      </c>
      <c r="U26">
        <f t="shared" si="8"/>
        <v>0</v>
      </c>
      <c r="V26">
        <f t="shared" si="9"/>
        <v>0</v>
      </c>
    </row>
    <row r="27" spans="1:22" x14ac:dyDescent="0.25">
      <c r="A27" s="21">
        <v>5</v>
      </c>
      <c r="B27" s="47"/>
      <c r="C27" s="47"/>
      <c r="D27" s="47"/>
      <c r="E27" s="47"/>
      <c r="F27" s="47" t="s">
        <v>58</v>
      </c>
      <c r="G27" s="47" t="s">
        <v>7</v>
      </c>
      <c r="H27" s="14">
        <f t="shared" si="0"/>
        <v>0</v>
      </c>
      <c r="I27" s="47" t="s">
        <v>9</v>
      </c>
      <c r="J27" s="14">
        <f t="shared" si="1"/>
        <v>0</v>
      </c>
      <c r="K27" s="22">
        <f t="shared" si="2"/>
        <v>0</v>
      </c>
      <c r="P27">
        <f t="shared" si="3"/>
        <v>0</v>
      </c>
      <c r="Q27">
        <f t="shared" si="4"/>
        <v>0</v>
      </c>
      <c r="R27">
        <f t="shared" si="5"/>
        <v>0</v>
      </c>
      <c r="S27">
        <f t="shared" si="6"/>
        <v>0</v>
      </c>
      <c r="T27">
        <f t="shared" si="7"/>
        <v>0</v>
      </c>
      <c r="U27">
        <f t="shared" si="8"/>
        <v>0</v>
      </c>
      <c r="V27">
        <f t="shared" si="9"/>
        <v>0</v>
      </c>
    </row>
    <row r="28" spans="1:22" x14ac:dyDescent="0.25">
      <c r="A28" s="21">
        <v>6</v>
      </c>
      <c r="B28" s="47"/>
      <c r="C28" s="47"/>
      <c r="D28" s="47"/>
      <c r="E28" s="47"/>
      <c r="F28" s="47" t="s">
        <v>58</v>
      </c>
      <c r="G28" s="47" t="s">
        <v>7</v>
      </c>
      <c r="H28" s="14">
        <f t="shared" si="0"/>
        <v>0</v>
      </c>
      <c r="I28" s="47" t="s">
        <v>9</v>
      </c>
      <c r="J28" s="14">
        <f t="shared" si="1"/>
        <v>0</v>
      </c>
      <c r="K28" s="22">
        <f t="shared" si="2"/>
        <v>0</v>
      </c>
      <c r="P28">
        <f t="shared" si="3"/>
        <v>0</v>
      </c>
      <c r="Q28">
        <f t="shared" si="4"/>
        <v>0</v>
      </c>
      <c r="R28">
        <f t="shared" si="5"/>
        <v>0</v>
      </c>
      <c r="S28">
        <f t="shared" si="6"/>
        <v>0</v>
      </c>
      <c r="T28">
        <f t="shared" si="7"/>
        <v>0</v>
      </c>
      <c r="U28">
        <f t="shared" si="8"/>
        <v>0</v>
      </c>
      <c r="V28">
        <f t="shared" si="9"/>
        <v>0</v>
      </c>
    </row>
    <row r="29" spans="1:22" x14ac:dyDescent="0.25">
      <c r="A29" s="21">
        <v>7</v>
      </c>
      <c r="B29" s="47"/>
      <c r="C29" s="47"/>
      <c r="D29" s="47"/>
      <c r="E29" s="47"/>
      <c r="F29" s="47" t="s">
        <v>58</v>
      </c>
      <c r="G29" s="47" t="s">
        <v>7</v>
      </c>
      <c r="H29" s="14">
        <f t="shared" si="0"/>
        <v>0</v>
      </c>
      <c r="I29" s="47" t="s">
        <v>9</v>
      </c>
      <c r="J29" s="14">
        <f t="shared" si="1"/>
        <v>0</v>
      </c>
      <c r="K29" s="22">
        <f t="shared" si="2"/>
        <v>0</v>
      </c>
      <c r="P29">
        <f t="shared" si="3"/>
        <v>0</v>
      </c>
      <c r="Q29">
        <f t="shared" si="4"/>
        <v>0</v>
      </c>
      <c r="R29">
        <f t="shared" si="5"/>
        <v>0</v>
      </c>
      <c r="S29">
        <f t="shared" si="6"/>
        <v>0</v>
      </c>
      <c r="T29">
        <f t="shared" si="7"/>
        <v>0</v>
      </c>
      <c r="U29">
        <f t="shared" si="8"/>
        <v>0</v>
      </c>
      <c r="V29">
        <f t="shared" si="9"/>
        <v>0</v>
      </c>
    </row>
    <row r="30" spans="1:22" x14ac:dyDescent="0.25">
      <c r="A30" s="21">
        <v>8</v>
      </c>
      <c r="B30" s="47"/>
      <c r="C30" s="47"/>
      <c r="D30" s="47"/>
      <c r="E30" s="47"/>
      <c r="F30" s="47" t="s">
        <v>58</v>
      </c>
      <c r="G30" s="47" t="s">
        <v>7</v>
      </c>
      <c r="H30" s="14">
        <f t="shared" si="0"/>
        <v>0</v>
      </c>
      <c r="I30" s="47" t="s">
        <v>9</v>
      </c>
      <c r="J30" s="14">
        <f t="shared" si="1"/>
        <v>0</v>
      </c>
      <c r="K30" s="22">
        <f t="shared" si="2"/>
        <v>0</v>
      </c>
      <c r="P30">
        <f t="shared" si="3"/>
        <v>0</v>
      </c>
      <c r="Q30">
        <f t="shared" si="4"/>
        <v>0</v>
      </c>
      <c r="R30">
        <f t="shared" si="5"/>
        <v>0</v>
      </c>
      <c r="S30">
        <f t="shared" si="6"/>
        <v>0</v>
      </c>
      <c r="T30">
        <f t="shared" si="7"/>
        <v>0</v>
      </c>
      <c r="U30">
        <f t="shared" si="8"/>
        <v>0</v>
      </c>
      <c r="V30">
        <f t="shared" si="9"/>
        <v>0</v>
      </c>
    </row>
    <row r="31" spans="1:22" x14ac:dyDescent="0.25">
      <c r="A31" s="21">
        <v>9</v>
      </c>
      <c r="B31" s="47"/>
      <c r="C31" s="47"/>
      <c r="D31" s="47"/>
      <c r="E31" s="47"/>
      <c r="F31" s="47" t="s">
        <v>58</v>
      </c>
      <c r="G31" s="47" t="s">
        <v>7</v>
      </c>
      <c r="H31" s="14">
        <f t="shared" si="0"/>
        <v>0</v>
      </c>
      <c r="I31" s="47" t="s">
        <v>9</v>
      </c>
      <c r="J31" s="14">
        <f t="shared" si="1"/>
        <v>0</v>
      </c>
      <c r="K31" s="22">
        <f t="shared" si="2"/>
        <v>0</v>
      </c>
      <c r="P31">
        <f t="shared" si="3"/>
        <v>0</v>
      </c>
      <c r="Q31">
        <f t="shared" si="4"/>
        <v>0</v>
      </c>
      <c r="R31">
        <f t="shared" si="5"/>
        <v>0</v>
      </c>
      <c r="S31">
        <f t="shared" si="6"/>
        <v>0</v>
      </c>
      <c r="T31">
        <f t="shared" si="7"/>
        <v>0</v>
      </c>
      <c r="U31">
        <f t="shared" si="8"/>
        <v>0</v>
      </c>
      <c r="V31">
        <f t="shared" si="9"/>
        <v>0</v>
      </c>
    </row>
    <row r="32" spans="1:22" x14ac:dyDescent="0.25">
      <c r="A32" s="21">
        <v>10</v>
      </c>
      <c r="B32" s="47"/>
      <c r="C32" s="47"/>
      <c r="D32" s="47"/>
      <c r="E32" s="47"/>
      <c r="F32" s="47" t="s">
        <v>58</v>
      </c>
      <c r="G32" s="47" t="s">
        <v>7</v>
      </c>
      <c r="H32" s="14">
        <f t="shared" si="0"/>
        <v>0</v>
      </c>
      <c r="I32" s="47" t="s">
        <v>9</v>
      </c>
      <c r="J32" s="14">
        <f t="shared" si="1"/>
        <v>0</v>
      </c>
      <c r="K32" s="22">
        <f t="shared" si="2"/>
        <v>0</v>
      </c>
      <c r="P32">
        <f t="shared" si="3"/>
        <v>0</v>
      </c>
      <c r="Q32">
        <f t="shared" si="4"/>
        <v>0</v>
      </c>
      <c r="R32">
        <f t="shared" si="5"/>
        <v>0</v>
      </c>
      <c r="S32">
        <f t="shared" si="6"/>
        <v>0</v>
      </c>
      <c r="T32">
        <f t="shared" si="7"/>
        <v>0</v>
      </c>
      <c r="U32">
        <f t="shared" si="8"/>
        <v>0</v>
      </c>
      <c r="V32">
        <f t="shared" si="9"/>
        <v>0</v>
      </c>
    </row>
    <row r="33" spans="1:22" x14ac:dyDescent="0.25">
      <c r="A33" s="21">
        <v>11</v>
      </c>
      <c r="B33" s="47"/>
      <c r="C33" s="47"/>
      <c r="D33" s="47"/>
      <c r="E33" s="47"/>
      <c r="F33" s="47" t="s">
        <v>58</v>
      </c>
      <c r="G33" s="47" t="s">
        <v>7</v>
      </c>
      <c r="H33" s="14">
        <f t="shared" si="0"/>
        <v>0</v>
      </c>
      <c r="I33" s="47" t="s">
        <v>9</v>
      </c>
      <c r="J33" s="14">
        <f t="shared" si="1"/>
        <v>0</v>
      </c>
      <c r="K33" s="22">
        <f t="shared" si="2"/>
        <v>0</v>
      </c>
      <c r="P33">
        <f t="shared" si="3"/>
        <v>0</v>
      </c>
      <c r="Q33">
        <f t="shared" si="4"/>
        <v>0</v>
      </c>
      <c r="R33">
        <f t="shared" si="5"/>
        <v>0</v>
      </c>
      <c r="S33">
        <f t="shared" si="6"/>
        <v>0</v>
      </c>
      <c r="T33">
        <f t="shared" si="7"/>
        <v>0</v>
      </c>
      <c r="U33">
        <f t="shared" si="8"/>
        <v>0</v>
      </c>
      <c r="V33">
        <f t="shared" si="9"/>
        <v>0</v>
      </c>
    </row>
    <row r="34" spans="1:22" x14ac:dyDescent="0.25">
      <c r="A34" s="21">
        <v>12</v>
      </c>
      <c r="B34" s="47"/>
      <c r="C34" s="47"/>
      <c r="D34" s="47"/>
      <c r="E34" s="47"/>
      <c r="F34" s="47" t="s">
        <v>58</v>
      </c>
      <c r="G34" s="47" t="s">
        <v>7</v>
      </c>
      <c r="H34" s="14">
        <f t="shared" si="0"/>
        <v>0</v>
      </c>
      <c r="I34" s="47" t="s">
        <v>9</v>
      </c>
      <c r="J34" s="14">
        <f t="shared" si="1"/>
        <v>0</v>
      </c>
      <c r="K34" s="22">
        <f t="shared" si="2"/>
        <v>0</v>
      </c>
      <c r="P34">
        <f t="shared" si="3"/>
        <v>0</v>
      </c>
      <c r="Q34">
        <f t="shared" si="4"/>
        <v>0</v>
      </c>
      <c r="R34">
        <f t="shared" si="5"/>
        <v>0</v>
      </c>
      <c r="S34">
        <f t="shared" si="6"/>
        <v>0</v>
      </c>
      <c r="T34">
        <f t="shared" si="7"/>
        <v>0</v>
      </c>
      <c r="U34">
        <f t="shared" si="8"/>
        <v>0</v>
      </c>
      <c r="V34">
        <f t="shared" si="9"/>
        <v>0</v>
      </c>
    </row>
    <row r="35" spans="1:22" x14ac:dyDescent="0.25">
      <c r="A35" s="21">
        <v>13</v>
      </c>
      <c r="B35" s="47"/>
      <c r="C35" s="47"/>
      <c r="D35" s="47"/>
      <c r="E35" s="47"/>
      <c r="F35" s="47" t="s">
        <v>58</v>
      </c>
      <c r="G35" s="47" t="s">
        <v>7</v>
      </c>
      <c r="H35" s="14">
        <f t="shared" si="0"/>
        <v>0</v>
      </c>
      <c r="I35" s="47" t="s">
        <v>9</v>
      </c>
      <c r="J35" s="14">
        <f t="shared" si="1"/>
        <v>0</v>
      </c>
      <c r="K35" s="22">
        <f t="shared" si="2"/>
        <v>0</v>
      </c>
      <c r="P35">
        <f t="shared" si="3"/>
        <v>0</v>
      </c>
      <c r="Q35">
        <f t="shared" si="4"/>
        <v>0</v>
      </c>
      <c r="R35">
        <f t="shared" si="5"/>
        <v>0</v>
      </c>
      <c r="S35">
        <f t="shared" si="6"/>
        <v>0</v>
      </c>
      <c r="T35">
        <f t="shared" si="7"/>
        <v>0</v>
      </c>
      <c r="U35">
        <f t="shared" si="8"/>
        <v>0</v>
      </c>
      <c r="V35">
        <f t="shared" si="9"/>
        <v>0</v>
      </c>
    </row>
    <row r="36" spans="1:22" x14ac:dyDescent="0.25">
      <c r="A36" s="21">
        <v>14</v>
      </c>
      <c r="B36" s="47"/>
      <c r="C36" s="47"/>
      <c r="D36" s="47"/>
      <c r="E36" s="47"/>
      <c r="F36" s="47" t="s">
        <v>58</v>
      </c>
      <c r="G36" s="47" t="s">
        <v>7</v>
      </c>
      <c r="H36" s="14">
        <f t="shared" si="0"/>
        <v>0</v>
      </c>
      <c r="I36" s="47" t="s">
        <v>9</v>
      </c>
      <c r="J36" s="14">
        <f t="shared" si="1"/>
        <v>0</v>
      </c>
      <c r="K36" s="22">
        <f t="shared" si="2"/>
        <v>0</v>
      </c>
      <c r="P36">
        <f t="shared" si="3"/>
        <v>0</v>
      </c>
      <c r="Q36">
        <f t="shared" si="4"/>
        <v>0</v>
      </c>
      <c r="R36">
        <f t="shared" si="5"/>
        <v>0</v>
      </c>
      <c r="S36">
        <f t="shared" si="6"/>
        <v>0</v>
      </c>
      <c r="T36">
        <f t="shared" si="7"/>
        <v>0</v>
      </c>
      <c r="U36">
        <f t="shared" si="8"/>
        <v>0</v>
      </c>
      <c r="V36">
        <f t="shared" si="9"/>
        <v>0</v>
      </c>
    </row>
    <row r="37" spans="1:22" x14ac:dyDescent="0.25">
      <c r="A37" s="21">
        <v>15</v>
      </c>
      <c r="B37" s="47"/>
      <c r="C37" s="47"/>
      <c r="D37" s="47"/>
      <c r="E37" s="47"/>
      <c r="F37" s="47" t="s">
        <v>58</v>
      </c>
      <c r="G37" s="47" t="s">
        <v>7</v>
      </c>
      <c r="H37" s="14">
        <f t="shared" si="0"/>
        <v>0</v>
      </c>
      <c r="I37" s="47" t="s">
        <v>9</v>
      </c>
      <c r="J37" s="14">
        <f t="shared" si="1"/>
        <v>0</v>
      </c>
      <c r="K37" s="22">
        <f t="shared" si="2"/>
        <v>0</v>
      </c>
      <c r="P37">
        <f t="shared" si="3"/>
        <v>0</v>
      </c>
      <c r="Q37">
        <f t="shared" si="4"/>
        <v>0</v>
      </c>
      <c r="R37">
        <f t="shared" si="5"/>
        <v>0</v>
      </c>
      <c r="S37">
        <f t="shared" si="6"/>
        <v>0</v>
      </c>
      <c r="T37">
        <f t="shared" si="7"/>
        <v>0</v>
      </c>
      <c r="U37">
        <f t="shared" si="8"/>
        <v>0</v>
      </c>
      <c r="V37">
        <f t="shared" si="9"/>
        <v>0</v>
      </c>
    </row>
    <row r="38" spans="1:22" x14ac:dyDescent="0.25">
      <c r="A38" s="21">
        <v>16</v>
      </c>
      <c r="B38" s="47"/>
      <c r="C38" s="47"/>
      <c r="D38" s="47"/>
      <c r="E38" s="47"/>
      <c r="F38" s="47" t="s">
        <v>58</v>
      </c>
      <c r="G38" s="47" t="s">
        <v>7</v>
      </c>
      <c r="H38" s="14">
        <f t="shared" ref="H38:H42" si="10">IF(0=P38,T38,U38)</f>
        <v>0</v>
      </c>
      <c r="I38" s="47" t="s">
        <v>9</v>
      </c>
      <c r="J38" s="14">
        <f t="shared" si="1"/>
        <v>0</v>
      </c>
      <c r="K38" s="22">
        <f t="shared" ref="K38:K42" si="11">H38+IF(S38=1,V38,0)</f>
        <v>0</v>
      </c>
      <c r="P38">
        <f t="shared" si="3"/>
        <v>0</v>
      </c>
      <c r="Q38">
        <f t="shared" si="4"/>
        <v>0</v>
      </c>
      <c r="R38">
        <f t="shared" si="5"/>
        <v>0</v>
      </c>
      <c r="S38">
        <f t="shared" si="6"/>
        <v>0</v>
      </c>
      <c r="T38">
        <f t="shared" si="7"/>
        <v>0</v>
      </c>
      <c r="U38">
        <f t="shared" si="8"/>
        <v>0</v>
      </c>
      <c r="V38">
        <f t="shared" si="9"/>
        <v>0</v>
      </c>
    </row>
    <row r="39" spans="1:22" x14ac:dyDescent="0.25">
      <c r="A39" s="21">
        <v>17</v>
      </c>
      <c r="B39" s="47"/>
      <c r="C39" s="47"/>
      <c r="D39" s="47"/>
      <c r="E39" s="47"/>
      <c r="F39" s="47" t="s">
        <v>58</v>
      </c>
      <c r="G39" s="47" t="s">
        <v>7</v>
      </c>
      <c r="H39" s="14">
        <f t="shared" si="10"/>
        <v>0</v>
      </c>
      <c r="I39" s="47" t="s">
        <v>9</v>
      </c>
      <c r="J39" s="14">
        <f t="shared" si="1"/>
        <v>0</v>
      </c>
      <c r="K39" s="22">
        <f t="shared" si="11"/>
        <v>0</v>
      </c>
      <c r="P39">
        <f t="shared" si="3"/>
        <v>0</v>
      </c>
      <c r="Q39">
        <f t="shared" si="4"/>
        <v>0</v>
      </c>
      <c r="R39">
        <f t="shared" si="5"/>
        <v>0</v>
      </c>
      <c r="S39">
        <f t="shared" si="6"/>
        <v>0</v>
      </c>
      <c r="T39">
        <f t="shared" si="7"/>
        <v>0</v>
      </c>
      <c r="U39">
        <f t="shared" si="8"/>
        <v>0</v>
      </c>
      <c r="V39">
        <f t="shared" si="9"/>
        <v>0</v>
      </c>
    </row>
    <row r="40" spans="1:22" x14ac:dyDescent="0.25">
      <c r="A40" s="21">
        <v>18</v>
      </c>
      <c r="B40" s="47"/>
      <c r="C40" s="47"/>
      <c r="D40" s="47"/>
      <c r="E40" s="47"/>
      <c r="F40" s="47" t="s">
        <v>58</v>
      </c>
      <c r="G40" s="47" t="s">
        <v>7</v>
      </c>
      <c r="H40" s="14">
        <f t="shared" si="10"/>
        <v>0</v>
      </c>
      <c r="I40" s="47" t="s">
        <v>9</v>
      </c>
      <c r="J40" s="14">
        <f t="shared" si="1"/>
        <v>0</v>
      </c>
      <c r="K40" s="22">
        <f t="shared" si="11"/>
        <v>0</v>
      </c>
      <c r="P40">
        <f t="shared" si="3"/>
        <v>0</v>
      </c>
      <c r="Q40">
        <f t="shared" si="4"/>
        <v>0</v>
      </c>
      <c r="R40">
        <f t="shared" si="5"/>
        <v>0</v>
      </c>
      <c r="S40">
        <f t="shared" si="6"/>
        <v>0</v>
      </c>
      <c r="T40">
        <f t="shared" si="7"/>
        <v>0</v>
      </c>
      <c r="U40">
        <f t="shared" si="8"/>
        <v>0</v>
      </c>
      <c r="V40">
        <f t="shared" si="9"/>
        <v>0</v>
      </c>
    </row>
    <row r="41" spans="1:22" x14ac:dyDescent="0.25">
      <c r="A41" s="21">
        <v>19</v>
      </c>
      <c r="B41" s="47"/>
      <c r="C41" s="47"/>
      <c r="D41" s="47"/>
      <c r="E41" s="47"/>
      <c r="F41" s="47" t="s">
        <v>58</v>
      </c>
      <c r="G41" s="47" t="s">
        <v>7</v>
      </c>
      <c r="H41" s="14">
        <f t="shared" si="10"/>
        <v>0</v>
      </c>
      <c r="I41" s="47" t="s">
        <v>9</v>
      </c>
      <c r="J41" s="14">
        <f t="shared" si="1"/>
        <v>0</v>
      </c>
      <c r="K41" s="22">
        <f t="shared" si="11"/>
        <v>0</v>
      </c>
      <c r="P41">
        <f t="shared" si="3"/>
        <v>0</v>
      </c>
      <c r="Q41">
        <f t="shared" si="4"/>
        <v>0</v>
      </c>
      <c r="R41">
        <f t="shared" si="5"/>
        <v>0</v>
      </c>
      <c r="S41">
        <f t="shared" si="6"/>
        <v>0</v>
      </c>
      <c r="T41">
        <f t="shared" si="7"/>
        <v>0</v>
      </c>
      <c r="U41">
        <f t="shared" si="8"/>
        <v>0</v>
      </c>
      <c r="V41">
        <f t="shared" si="9"/>
        <v>0</v>
      </c>
    </row>
    <row r="42" spans="1:22" ht="15.75" thickBot="1" x14ac:dyDescent="0.3">
      <c r="A42" s="29">
        <v>20</v>
      </c>
      <c r="B42" s="48"/>
      <c r="C42" s="48"/>
      <c r="D42" s="48"/>
      <c r="E42" s="48"/>
      <c r="F42" s="48" t="s">
        <v>58</v>
      </c>
      <c r="G42" s="48" t="s">
        <v>7</v>
      </c>
      <c r="H42" s="30">
        <f t="shared" si="10"/>
        <v>0</v>
      </c>
      <c r="I42" s="48" t="s">
        <v>9</v>
      </c>
      <c r="J42" s="30">
        <f t="shared" si="1"/>
        <v>0</v>
      </c>
      <c r="K42" s="31">
        <f t="shared" si="11"/>
        <v>0</v>
      </c>
      <c r="P42">
        <f t="shared" si="3"/>
        <v>0</v>
      </c>
      <c r="Q42">
        <f t="shared" si="4"/>
        <v>0</v>
      </c>
      <c r="R42">
        <f t="shared" si="5"/>
        <v>0</v>
      </c>
      <c r="S42">
        <f t="shared" si="6"/>
        <v>0</v>
      </c>
      <c r="T42">
        <f t="shared" si="7"/>
        <v>0</v>
      </c>
      <c r="U42">
        <f t="shared" si="8"/>
        <v>0</v>
      </c>
      <c r="V42">
        <f t="shared" si="9"/>
        <v>0</v>
      </c>
    </row>
    <row r="43" spans="1:22" ht="15.75" thickBot="1" x14ac:dyDescent="0.3">
      <c r="A43" s="33"/>
      <c r="B43" s="90" t="s">
        <v>56</v>
      </c>
      <c r="C43" s="91"/>
      <c r="D43" s="92"/>
      <c r="E43" s="51" t="s">
        <v>37</v>
      </c>
      <c r="F43" s="100"/>
      <c r="G43" s="100"/>
      <c r="H43" s="100"/>
      <c r="I43" s="100"/>
      <c r="J43" s="101"/>
      <c r="K43" s="102"/>
    </row>
    <row r="44" spans="1:22" x14ac:dyDescent="0.25">
      <c r="A44" s="33"/>
      <c r="B44" s="91"/>
      <c r="C44" s="91"/>
      <c r="D44" s="92"/>
      <c r="E44" s="95" t="s">
        <v>65</v>
      </c>
      <c r="F44" s="20"/>
      <c r="G44" s="103" t="s">
        <v>22</v>
      </c>
      <c r="H44" s="103"/>
      <c r="I44" s="82">
        <f>I46/(1+H45)</f>
        <v>0</v>
      </c>
      <c r="J44" s="82"/>
      <c r="K44" s="83"/>
    </row>
    <row r="45" spans="1:22" ht="15.75" thickBot="1" x14ac:dyDescent="0.3">
      <c r="A45" s="34"/>
      <c r="B45" s="93"/>
      <c r="C45" s="93"/>
      <c r="D45" s="94"/>
      <c r="E45" s="96"/>
      <c r="F45" s="20"/>
      <c r="G45" s="23" t="s">
        <v>21</v>
      </c>
      <c r="H45" s="24">
        <v>0.21</v>
      </c>
      <c r="I45" s="84">
        <f>I44*H45</f>
        <v>0</v>
      </c>
      <c r="J45" s="84"/>
      <c r="K45" s="85"/>
      <c r="L45" s="1"/>
    </row>
    <row r="46" spans="1:22" ht="19.5" thickBot="1" x14ac:dyDescent="0.3">
      <c r="A46" s="97" t="s">
        <v>69</v>
      </c>
      <c r="B46" s="98"/>
      <c r="C46" s="98"/>
      <c r="D46" s="99"/>
      <c r="E46" s="35" t="s">
        <v>50</v>
      </c>
      <c r="F46" s="88" t="s">
        <v>20</v>
      </c>
      <c r="G46" s="89"/>
      <c r="H46" s="89"/>
      <c r="I46" s="86">
        <f>SUM(K23:K42)</f>
        <v>0</v>
      </c>
      <c r="J46" s="86"/>
      <c r="K46" s="87"/>
    </row>
    <row r="47" spans="1:22" hidden="1" x14ac:dyDescent="0.25"/>
    <row r="48" spans="1:22" hidden="1" x14ac:dyDescent="0.25"/>
    <row r="49" spans="4:25" hidden="1" x14ac:dyDescent="0.25"/>
    <row r="50" spans="4:25" hidden="1" x14ac:dyDescent="0.25"/>
    <row r="51" spans="4:25" hidden="1" x14ac:dyDescent="0.25"/>
    <row r="52" spans="4:25" hidden="1" x14ac:dyDescent="0.25"/>
    <row r="53" spans="4:25" hidden="1" x14ac:dyDescent="0.25"/>
    <row r="54" spans="4:25" hidden="1" x14ac:dyDescent="0.25"/>
    <row r="55" spans="4:25" hidden="1" x14ac:dyDescent="0.25"/>
    <row r="56" spans="4:25" hidden="1" x14ac:dyDescent="0.25"/>
    <row r="57" spans="4:25" hidden="1" x14ac:dyDescent="0.25"/>
    <row r="58" spans="4:25" hidden="1" x14ac:dyDescent="0.25">
      <c r="D58" t="s">
        <v>53</v>
      </c>
      <c r="F58" t="s">
        <v>58</v>
      </c>
      <c r="G58" t="s">
        <v>7</v>
      </c>
      <c r="I58" t="s">
        <v>9</v>
      </c>
      <c r="V58">
        <v>0</v>
      </c>
      <c r="W58">
        <v>0</v>
      </c>
      <c r="X58">
        <v>0</v>
      </c>
      <c r="Y58">
        <v>0</v>
      </c>
    </row>
    <row r="59" spans="4:25" hidden="1" x14ac:dyDescent="0.25">
      <c r="D59" t="s">
        <v>51</v>
      </c>
      <c r="F59" t="s">
        <v>59</v>
      </c>
      <c r="G59" t="s">
        <v>14</v>
      </c>
      <c r="I59" t="s">
        <v>10</v>
      </c>
      <c r="V59">
        <v>1</v>
      </c>
      <c r="W59">
        <v>290</v>
      </c>
      <c r="X59">
        <v>190</v>
      </c>
      <c r="Y59">
        <v>80</v>
      </c>
    </row>
    <row r="60" spans="4:25" hidden="1" x14ac:dyDescent="0.25">
      <c r="D60" t="s">
        <v>52</v>
      </c>
      <c r="G60" t="s">
        <v>18</v>
      </c>
      <c r="V60">
        <v>2</v>
      </c>
      <c r="W60">
        <v>225</v>
      </c>
      <c r="X60">
        <v>175</v>
      </c>
      <c r="Y60">
        <v>80</v>
      </c>
    </row>
    <row r="61" spans="4:25" hidden="1" x14ac:dyDescent="0.25">
      <c r="G61" t="s">
        <v>19</v>
      </c>
      <c r="V61">
        <v>3</v>
      </c>
      <c r="W61">
        <v>150</v>
      </c>
      <c r="X61">
        <v>100</v>
      </c>
      <c r="Y61">
        <v>80</v>
      </c>
    </row>
    <row r="62" spans="4:25" hidden="1" x14ac:dyDescent="0.25">
      <c r="G62" t="s">
        <v>17</v>
      </c>
      <c r="V62">
        <v>4</v>
      </c>
      <c r="W62">
        <v>115</v>
      </c>
      <c r="X62">
        <v>80</v>
      </c>
      <c r="Y62">
        <v>80</v>
      </c>
    </row>
    <row r="63" spans="4:25" hidden="1" x14ac:dyDescent="0.25">
      <c r="G63" t="s">
        <v>15</v>
      </c>
      <c r="V63">
        <v>5</v>
      </c>
      <c r="W63">
        <v>55</v>
      </c>
      <c r="X63">
        <v>55</v>
      </c>
      <c r="Y63">
        <v>80</v>
      </c>
    </row>
    <row r="64" spans="4:25" hidden="1" x14ac:dyDescent="0.25">
      <c r="G64" t="s">
        <v>16</v>
      </c>
      <c r="V64">
        <v>6</v>
      </c>
      <c r="W64">
        <v>99.75</v>
      </c>
      <c r="X64">
        <v>99.75</v>
      </c>
      <c r="Y64">
        <v>0.25</v>
      </c>
    </row>
    <row r="65" spans="7:25" hidden="1" x14ac:dyDescent="0.25">
      <c r="G65" t="s">
        <v>5</v>
      </c>
      <c r="V65">
        <v>7</v>
      </c>
      <c r="W65">
        <v>99.75</v>
      </c>
      <c r="X65">
        <v>99.75</v>
      </c>
      <c r="Y65">
        <v>0</v>
      </c>
    </row>
    <row r="66" spans="7:25" hidden="1" x14ac:dyDescent="0.25">
      <c r="G66" t="s">
        <v>61</v>
      </c>
    </row>
    <row r="67" spans="7:25" hidden="1" x14ac:dyDescent="0.25"/>
    <row r="68" spans="7:25" hidden="1" x14ac:dyDescent="0.25"/>
    <row r="69" spans="7:25" hidden="1" x14ac:dyDescent="0.25"/>
  </sheetData>
  <sheetProtection algorithmName="SHA-512" hashValue="R8Sm/Y6+ox3I4Pp0Xcdl6reWaE+d542RDfsEAtyLqytCXitKVqogsm/LuXujB9TT3OOEQQVx3TalbyPkOV9XDA==" saltValue="4LDv/7t9zgGtZgl4UBNnGg==" spinCount="100000" sheet="1" objects="1" scenarios="1"/>
  <mergeCells count="23">
    <mergeCell ref="I45:K45"/>
    <mergeCell ref="I46:K46"/>
    <mergeCell ref="F46:H46"/>
    <mergeCell ref="B43:D45"/>
    <mergeCell ref="E44:E45"/>
    <mergeCell ref="A46:D46"/>
    <mergeCell ref="F43:K43"/>
    <mergeCell ref="G44:H44"/>
    <mergeCell ref="F12:I12"/>
    <mergeCell ref="F13:I13"/>
    <mergeCell ref="F18:K18"/>
    <mergeCell ref="F19:K19"/>
    <mergeCell ref="I44:K44"/>
    <mergeCell ref="F7:I8"/>
    <mergeCell ref="J7:K7"/>
    <mergeCell ref="F9:I9"/>
    <mergeCell ref="F10:I10"/>
    <mergeCell ref="F11:I11"/>
    <mergeCell ref="F14:I14"/>
    <mergeCell ref="F15:I15"/>
    <mergeCell ref="F16:I16"/>
    <mergeCell ref="J17:K17"/>
    <mergeCell ref="F17:I17"/>
  </mergeCells>
  <dataValidations disablePrompts="1" count="4">
    <dataValidation type="list" allowBlank="1" showInputMessage="1" showErrorMessage="1" sqref="F23:F42" xr:uid="{F69F2765-0104-4847-BFE5-E9E241A9365E}">
      <formula1>$F$58:$F$59</formula1>
    </dataValidation>
    <dataValidation type="list" allowBlank="1" showInputMessage="1" showErrorMessage="1" sqref="I23:I42" xr:uid="{6B227843-7DC4-41F2-99A2-C256FA89935D}">
      <formula1>$I$58:$I$60</formula1>
    </dataValidation>
    <dataValidation type="list" allowBlank="1" showInputMessage="1" showErrorMessage="1" sqref="G23:G42" xr:uid="{797517F0-83A4-460C-995A-E1894F37E8A6}">
      <formula1>$G$58:$G$67</formula1>
    </dataValidation>
    <dataValidation type="list" allowBlank="1" showInputMessage="1" showErrorMessage="1" sqref="D20" xr:uid="{2A04A8C8-D25D-40A6-8F7F-3EA9E84C3BD4}">
      <formula1>$D$58:$D$60</formula1>
    </dataValidation>
  </dataValidations>
  <hyperlinks>
    <hyperlink ref="E46" r:id="rId1" xr:uid="{19AE6CB2-5D38-4FFD-A1A5-7186F5454A82}"/>
  </hyperlinks>
  <pageMargins left="0.25" right="0.25" top="0.75" bottom="0.75" header="0.3" footer="0.3"/>
  <pageSetup paperSize="287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Van Lierde</dc:creator>
  <cp:lastModifiedBy>Carlos Van Lierde</cp:lastModifiedBy>
  <cp:lastPrinted>2026-01-25T13:37:54Z</cp:lastPrinted>
  <dcterms:created xsi:type="dcterms:W3CDTF">2026-01-25T09:49:42Z</dcterms:created>
  <dcterms:modified xsi:type="dcterms:W3CDTF">2026-02-02T19:36:46Z</dcterms:modified>
</cp:coreProperties>
</file>